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47 - CR 45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N10" i="4684" s="1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G16" i="4678" s="1"/>
  <c r="F13" i="4678"/>
  <c r="F12" i="4678"/>
  <c r="F11" i="4678"/>
  <c r="F10" i="4678"/>
  <c r="U13" i="4678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<sst xmlns="http://schemas.openxmlformats.org/spreadsheetml/2006/main" count="621" uniqueCount="146">
  <si>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</si>
  <si>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</si>
  <si>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</si>
  <si>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</si>
  <si>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</si>
  <si>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</si>
  <si>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</si>
  <si>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</si>
  <si>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</si>
  <si>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</si>
  <si>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</si>
  <si>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</si>
  <si>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</si>
  <si>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</si>
  <si>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</si>
  <si>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</si>
  <si>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</si>
  <si>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</si>
  <si>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</si>
  <si>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</si>
  <si>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</si>
  <si>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</si>
  <si>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</si>
  <si>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</si>
  <si>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</si>
  <si>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</si>
  <si>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</si>
  <si>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</si>
  <si>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</si>
  <si>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</si>
  <si>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</si>
  <si>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</si>
  <si>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</si>
  <si>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</si>
  <si>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</si>
  <si>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</si>
  <si>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</si>
  <si>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</si>
  <si>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</si>
  <si>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</si>
  <si>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</si>
  <si>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</si>
  <si>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</si>
  <si>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</si>
  <si>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</si>
  <si>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</si>
  <si>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</si>
  <si>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</si>
  <si>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</si>
  <si>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</si>
  <si>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</si>
  <si>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</si>
  <si>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</si>
  <si>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</si>
  <si>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</si>
  <si>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</si>
  <si>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</si>
  <si>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</si>
  <si>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</si>
  <si>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</si>
  <si>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</si>
  <si>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</si>
  <si>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</si>
  <si>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</si>
  <si>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</si>
  <si>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</si>
  <si>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</si>
  <si>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</si>
  <si>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</si>
  <si>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</si>
  <si>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</si>
  <si>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</si>
  <si>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</si>
  <si>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</si>
  <si>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</si>
  <si>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</si>
  <si>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</si>
  <si>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</si>
  <si>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</si>
  <si>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</si>
  <si>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</si>
  <si>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</si>
  <si>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</si>
  <si>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</si>
  <si>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</si>
  <si>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</si>
  <si>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</si>
  <si>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</si>
  <si>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</si>
  <si>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</si>
  <si>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</si>
  <si>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</si>
  <si>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</si>
  <si>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</si>
  <si>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</si>
  <si>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</si>
  <si>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</si>
  <si>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</si>
  <si>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</si>
  <si>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</si>
  <si>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</si>
  <si>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</si>
  <si>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</si>
  <si>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</si>
  <si>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</si>
  <si>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</si>
  <si>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</si>
  <si>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</si>
  <si>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</si>
  <si>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</si>
  <si>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</si>
  <si>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</si>
  <si>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</si>
  <si>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</si>
  <si>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</si>
  <si>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</si>
  <si>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</si>
  <si>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</si>
  <si>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</si>
  <si>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</si>
  <si>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</si>
  <si>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</si>
  <si>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</si>
  <si>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</si>
  <si>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</si>
  <si>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</si>
  <si>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</si>
  <si>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</si>
  <si>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</si>
  <si>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</si>
  <si>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</si>
  <si>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</si>
  <si>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</si>
  <si>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</si>
  <si>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</si>
  <si>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</si>
  <si>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09:00 - 09:30</t>
  </si>
  <si>
    <t>12:30 - 13:00</t>
  </si>
  <si>
    <t>18:30 - 19:00</t>
  </si>
  <si>
    <t>BICICLETAS</t>
  </si>
  <si>
    <t>GEOVANNIS GONZALEZ</t>
  </si>
  <si>
    <t>IVAN FONSECA</t>
  </si>
  <si>
    <t>07:30 - 08:30</t>
  </si>
  <si>
    <t>JHONY NAVARRO</t>
  </si>
  <si>
    <t>CL 47 - CR 45</t>
  </si>
  <si>
    <t>07:45 - 08:45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</si>
</sst>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6826888"/>
        <c:axId val="236826104"/>
      </c:barChart>
      <c:catAx>
        <c:axId val="23682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82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82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82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4.5</c:v>
                </c:pt>
                <c:pt idx="1">
                  <c:v>6</c:v>
                </c:pt>
                <c:pt idx="2">
                  <c:v>8</c:v>
                </c:pt>
                <c:pt idx="3">
                  <c:v>3.5</c:v>
                </c:pt>
                <c:pt idx="4">
                  <c:v>6</c:v>
                </c:pt>
                <c:pt idx="5">
                  <c:v>3.5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965096"/>
        <c:axId val="205963136"/>
      </c:barChart>
      <c:catAx>
        <c:axId val="20596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6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6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6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1.5</c:v>
                </c:pt>
                <c:pt idx="1">
                  <c:v>1</c:v>
                </c:pt>
                <c:pt idx="2">
                  <c:v>4</c:v>
                </c:pt>
                <c:pt idx="3">
                  <c:v>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960488"/>
        <c:axId val="241961272"/>
      </c:barChart>
      <c:catAx>
        <c:axId val="24196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96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96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96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5.5</c:v>
                </c:pt>
                <c:pt idx="1">
                  <c:v>3.5</c:v>
                </c:pt>
                <c:pt idx="2">
                  <c:v>3.5</c:v>
                </c:pt>
                <c:pt idx="3">
                  <c:v>2</c:v>
                </c:pt>
                <c:pt idx="4">
                  <c:v>5</c:v>
                </c:pt>
                <c:pt idx="5">
                  <c:v>4</c:v>
                </c:pt>
                <c:pt idx="6">
                  <c:v>4.5</c:v>
                </c:pt>
                <c:pt idx="7">
                  <c:v>5.5</c:v>
                </c:pt>
                <c:pt idx="8">
                  <c:v>2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2.5</c:v>
                </c:pt>
                <c:pt idx="13">
                  <c:v>5.5</c:v>
                </c:pt>
                <c:pt idx="14">
                  <c:v>0.5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961664"/>
        <c:axId val="241962056"/>
      </c:barChart>
      <c:catAx>
        <c:axId val="24196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96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962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96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9">
                  <c:v>8</c:v>
                </c:pt>
                <c:pt idx="30">
                  <c:v>7</c:v>
                </c:pt>
                <c:pt idx="31">
                  <c:v>7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32</c:v>
                </c:pt>
                <c:pt idx="4">
                  <c:v>34</c:v>
                </c:pt>
                <c:pt idx="5">
                  <c:v>31</c:v>
                </c:pt>
                <c:pt idx="6">
                  <c:v>26</c:v>
                </c:pt>
                <c:pt idx="7">
                  <c:v>26</c:v>
                </c:pt>
                <c:pt idx="8">
                  <c:v>28</c:v>
                </c:pt>
                <c:pt idx="9">
                  <c:v>30</c:v>
                </c:pt>
                <c:pt idx="13">
                  <c:v>16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23</c:v>
                </c:pt>
                <c:pt idx="18">
                  <c:v>19</c:v>
                </c:pt>
                <c:pt idx="19">
                  <c:v>16</c:v>
                </c:pt>
                <c:pt idx="20">
                  <c:v>12</c:v>
                </c:pt>
                <c:pt idx="21">
                  <c:v>6</c:v>
                </c:pt>
                <c:pt idx="22">
                  <c:v>6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</c:v>
                </c:pt>
                <c:pt idx="4">
                  <c:v>47</c:v>
                </c:pt>
                <c:pt idx="5">
                  <c:v>42</c:v>
                </c:pt>
                <c:pt idx="6">
                  <c:v>34</c:v>
                </c:pt>
                <c:pt idx="7">
                  <c:v>33</c:v>
                </c:pt>
                <c:pt idx="8">
                  <c:v>33</c:v>
                </c:pt>
                <c:pt idx="9">
                  <c:v>34</c:v>
                </c:pt>
                <c:pt idx="13">
                  <c:v>29</c:v>
                </c:pt>
                <c:pt idx="14">
                  <c:v>28</c:v>
                </c:pt>
                <c:pt idx="15">
                  <c:v>29</c:v>
                </c:pt>
                <c:pt idx="16">
                  <c:v>31</c:v>
                </c:pt>
                <c:pt idx="17">
                  <c:v>38</c:v>
                </c:pt>
                <c:pt idx="18">
                  <c:v>32</c:v>
                </c:pt>
                <c:pt idx="19">
                  <c:v>26</c:v>
                </c:pt>
                <c:pt idx="20">
                  <c:v>20</c:v>
                </c:pt>
                <c:pt idx="21">
                  <c:v>13</c:v>
                </c:pt>
                <c:pt idx="22">
                  <c:v>14</c:v>
                </c:pt>
                <c:pt idx="23">
                  <c:v>23</c:v>
                </c:pt>
                <c:pt idx="24">
                  <c:v>21</c:v>
                </c:pt>
                <c:pt idx="25">
                  <c:v>23</c:v>
                </c:pt>
                <c:pt idx="29">
                  <c:v>14</c:v>
                </c:pt>
                <c:pt idx="30">
                  <c:v>11</c:v>
                </c:pt>
                <c:pt idx="31">
                  <c:v>9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58920"/>
        <c:axId val="308655232"/>
      </c:lineChart>
      <c:catAx>
        <c:axId val="241958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6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6552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1958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6828064"/>
        <c:axId val="236827672"/>
      </c:barChart>
      <c:catAx>
        <c:axId val="2368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82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82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68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037208"/>
        <c:axId val="205037600"/>
      </c:barChart>
      <c:catAx>
        <c:axId val="20503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03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039560"/>
        <c:axId val="205039168"/>
      </c:barChart>
      <c:catAx>
        <c:axId val="20503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03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039952"/>
        <c:axId val="205037992"/>
      </c:barChart>
      <c:catAx>
        <c:axId val="20503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03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03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512024"/>
        <c:axId val="239509672"/>
      </c:barChart>
      <c:catAx>
        <c:axId val="23951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50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50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51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6</c:v>
                </c:pt>
                <c:pt idx="4">
                  <c:v>9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512416"/>
        <c:axId val="239511632"/>
      </c:barChart>
      <c:catAx>
        <c:axId val="23951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51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951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51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511240"/>
        <c:axId val="205965488"/>
      </c:barChart>
      <c:catAx>
        <c:axId val="23951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6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6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51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8</c:v>
                </c:pt>
                <c:pt idx="14">
                  <c:v>1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963920"/>
        <c:axId val="205964704"/>
      </c:barChart>
      <c:catAx>
        <c:axId val="20596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6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6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96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144</v>
      </c>
      <c r="E5" s="169"/>
      <c r="F5" s="169"/>
      <c r="G5" s="169"/>
      <c r="H5" s="169"/>
      <c r="I5" s="159" t="s">
        <v>53</v>
      </c>
      <c r="J5" s="159"/>
      <c r="K5" s="159"/>
      <c r="L5" s="170">
        <v>4745</v>
      </c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143</v>
      </c>
      <c r="E6" s="166"/>
      <c r="F6" s="166"/>
      <c r="G6" s="166"/>
      <c r="H6" s="166"/>
      <c r="I6" s="159" t="s">
        <v>59</v>
      </c>
      <c r="J6" s="159"/>
      <c r="K6" s="159"/>
      <c r="L6" s="171"/>
      <c r="M6" s="171"/>
      <c r="N6" s="171"/>
      <c r="O6" s="42"/>
      <c r="P6" s="159" t="s">
        <v>58</v>
      </c>
      <c r="Q6" s="159"/>
      <c r="R6" s="159"/>
      <c r="S6" s="164">
        <v>43969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4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0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3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1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>T10+T11+T12+T13</f>
        <v>1</v>
      </c>
      <c r="AB13" s="79">
        <v>241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6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5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79">
        <v>262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5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79">
        <v>270.5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4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1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1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6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4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74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CL 47 - CR 45</v>
      </c>
      <c r="E5" s="169"/>
      <c r="F5" s="169"/>
      <c r="G5" s="169"/>
      <c r="H5" s="169"/>
      <c r="I5" s="159" t="s">
        <v>53</v>
      </c>
      <c r="J5" s="159"/>
      <c r="K5" s="159"/>
      <c r="L5" s="170">
        <f>'G-1'!L5:N5</f>
        <v>4745</v>
      </c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140</v>
      </c>
      <c r="E6" s="185"/>
      <c r="F6" s="185"/>
      <c r="G6" s="185"/>
      <c r="H6" s="185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f>'G-1'!S6:U6</f>
        <v>43969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9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10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11</v>
      </c>
      <c r="O12" s="19" t="s">
        <v>32</v>
      </c>
      <c r="P12" s="46">
        <v>6</v>
      </c>
      <c r="Q12" s="46"/>
      <c r="R12" s="46"/>
      <c r="S12" s="46"/>
      <c r="T12" s="6">
        <f t="shared" si="2"/>
        <v>6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9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12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 t="shared" ref="U13:U21" si="5">T10+T11+T12+T13</f>
        <v>8</v>
      </c>
      <c r="AB13" s="79">
        <v>212.5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7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</v>
      </c>
      <c r="AB14" s="79">
        <v>226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3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</v>
      </c>
      <c r="AB16" s="79">
        <v>234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3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4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3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10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9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14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8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65</v>
      </c>
      <c r="G24" s="86"/>
      <c r="H24" s="177"/>
      <c r="I24" s="178"/>
      <c r="J24" s="80" t="s">
        <v>73</v>
      </c>
      <c r="K24" s="84"/>
      <c r="L24" s="84"/>
      <c r="M24" s="85" t="s">
        <v>67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CL 47 - CR 45</v>
      </c>
      <c r="E5" s="196"/>
      <c r="F5" s="196"/>
      <c r="G5" s="196"/>
      <c r="H5" s="196"/>
      <c r="I5" s="192" t="s">
        <v>53</v>
      </c>
      <c r="J5" s="192"/>
      <c r="K5" s="192"/>
      <c r="L5" s="170">
        <f>'G-1'!L5:N5</f>
        <v>4745</v>
      </c>
      <c r="M5" s="170"/>
      <c r="N5" s="170"/>
      <c r="O5" s="50"/>
      <c r="P5" s="192" t="s">
        <v>57</v>
      </c>
      <c r="Q5" s="192"/>
      <c r="R5" s="192"/>
      <c r="S5" s="170" t="s">
        <v>133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141</v>
      </c>
      <c r="E6" s="185"/>
      <c r="F6" s="185"/>
      <c r="G6" s="185"/>
      <c r="H6" s="185"/>
      <c r="I6" s="192" t="s">
        <v>59</v>
      </c>
      <c r="J6" s="192"/>
      <c r="K6" s="192"/>
      <c r="L6" s="191">
        <v>1</v>
      </c>
      <c r="M6" s="191"/>
      <c r="N6" s="191"/>
      <c r="O6" s="54"/>
      <c r="P6" s="192" t="s">
        <v>58</v>
      </c>
      <c r="Q6" s="192"/>
      <c r="R6" s="192"/>
      <c r="S6" s="197">
        <f>'G-1'!S6:U6</f>
        <v>43969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139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15" t="s">
        <v>139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15" t="s">
        <v>139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7</v>
      </c>
      <c r="C10" s="61"/>
      <c r="D10" s="61"/>
      <c r="E10" s="61"/>
      <c r="F10" s="6">
        <f>B10</f>
        <v>7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16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/>
      <c r="D11" s="61"/>
      <c r="E11" s="61"/>
      <c r="F11" s="6">
        <f t="shared" ref="F11:F22" si="0">B11</f>
        <v>9</v>
      </c>
      <c r="G11" s="62"/>
      <c r="H11" s="63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64">
        <f>F21+F22+M10+M11</f>
        <v>18</v>
      </c>
      <c r="O11" s="63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/>
      <c r="D12" s="61"/>
      <c r="E12" s="61"/>
      <c r="F12" s="6">
        <f t="shared" si="0"/>
        <v>10</v>
      </c>
      <c r="G12" s="62"/>
      <c r="H12" s="63" t="s">
        <v>6</v>
      </c>
      <c r="I12" s="46">
        <v>4</v>
      </c>
      <c r="J12" s="46"/>
      <c r="K12" s="46"/>
      <c r="L12" s="46"/>
      <c r="M12" s="6">
        <f t="shared" si="1"/>
        <v>4</v>
      </c>
      <c r="N12" s="62">
        <f>F22+M10+M11+M12</f>
        <v>18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/>
      <c r="D13" s="61"/>
      <c r="E13" s="61"/>
      <c r="F13" s="6">
        <f t="shared" si="0"/>
        <v>6</v>
      </c>
      <c r="G13" s="62">
        <f t="shared" ref="G13:G19" si="3">F10+F11+F12+F13</f>
        <v>32</v>
      </c>
      <c r="H13" s="63" t="s">
        <v>7</v>
      </c>
      <c r="I13" s="46">
        <v>5</v>
      </c>
      <c r="J13" s="46"/>
      <c r="K13" s="46"/>
      <c r="L13" s="46"/>
      <c r="M13" s="6">
        <f t="shared" si="1"/>
        <v>5</v>
      </c>
      <c r="N13" s="62">
        <f t="shared" ref="N13:N18" si="4">M10+M11+M12+M13</f>
        <v>18</v>
      </c>
      <c r="O13" s="63" t="s">
        <v>33</v>
      </c>
      <c r="P13" s="46">
        <v>0</v>
      </c>
      <c r="Q13" s="46"/>
      <c r="R13" s="46"/>
      <c r="S13" s="46"/>
      <c r="T13" s="6">
        <f t="shared" si="2"/>
        <v>0</v>
      </c>
      <c r="U13" s="62">
        <f t="shared" ref="U13:U21" si="5">T10+T11+T12+T13</f>
        <v>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9</v>
      </c>
      <c r="C14" s="61"/>
      <c r="D14" s="61"/>
      <c r="E14" s="61"/>
      <c r="F14" s="6">
        <f t="shared" si="0"/>
        <v>9</v>
      </c>
      <c r="G14" s="62">
        <f t="shared" si="3"/>
        <v>34</v>
      </c>
      <c r="H14" s="63" t="s">
        <v>9</v>
      </c>
      <c r="I14" s="46">
        <v>8</v>
      </c>
      <c r="J14" s="46"/>
      <c r="K14" s="46"/>
      <c r="L14" s="46"/>
      <c r="M14" s="6">
        <f t="shared" si="1"/>
        <v>8</v>
      </c>
      <c r="N14" s="62">
        <f t="shared" si="4"/>
        <v>23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3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6</v>
      </c>
      <c r="C15" s="61"/>
      <c r="D15" s="61"/>
      <c r="E15" s="61"/>
      <c r="F15" s="6">
        <f t="shared" si="0"/>
        <v>6</v>
      </c>
      <c r="G15" s="62">
        <f t="shared" si="3"/>
        <v>31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19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5</v>
      </c>
      <c r="C16" s="61"/>
      <c r="D16" s="61"/>
      <c r="E16" s="61"/>
      <c r="F16" s="6">
        <f t="shared" si="0"/>
        <v>5</v>
      </c>
      <c r="G16" s="62">
        <f t="shared" si="3"/>
        <v>26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16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0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6</v>
      </c>
      <c r="C17" s="61"/>
      <c r="D17" s="61"/>
      <c r="E17" s="61"/>
      <c r="F17" s="6">
        <f t="shared" si="0"/>
        <v>6</v>
      </c>
      <c r="G17" s="62">
        <f t="shared" si="3"/>
        <v>26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12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11</v>
      </c>
      <c r="C18" s="61"/>
      <c r="D18" s="61"/>
      <c r="E18" s="61"/>
      <c r="F18" s="6">
        <f t="shared" si="0"/>
        <v>11</v>
      </c>
      <c r="G18" s="62">
        <f t="shared" si="3"/>
        <v>28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6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8</v>
      </c>
      <c r="C19" s="68"/>
      <c r="D19" s="68"/>
      <c r="E19" s="68"/>
      <c r="F19" s="7">
        <f t="shared" si="0"/>
        <v>8</v>
      </c>
      <c r="G19" s="69">
        <f t="shared" si="3"/>
        <v>30</v>
      </c>
      <c r="H19" s="70" t="s">
        <v>22</v>
      </c>
      <c r="I19" s="45">
        <v>2</v>
      </c>
      <c r="J19" s="45"/>
      <c r="K19" s="45"/>
      <c r="L19" s="45"/>
      <c r="M19" s="6">
        <f t="shared" si="1"/>
        <v>2</v>
      </c>
      <c r="N19" s="62">
        <f>M16+M17+M18+M19</f>
        <v>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4</v>
      </c>
      <c r="C20" s="66"/>
      <c r="D20" s="66"/>
      <c r="E20" s="66"/>
      <c r="F20" s="8">
        <f t="shared" si="0"/>
        <v>4</v>
      </c>
      <c r="G20" s="72"/>
      <c r="H20" s="63" t="s">
        <v>24</v>
      </c>
      <c r="I20" s="46">
        <v>8</v>
      </c>
      <c r="J20" s="46"/>
      <c r="K20" s="46"/>
      <c r="L20" s="46"/>
      <c r="M20" s="6">
        <f t="shared" si="1"/>
        <v>8</v>
      </c>
      <c r="N20" s="62">
        <f>M17+M18+M19+M20</f>
        <v>13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4</v>
      </c>
      <c r="C21" s="61"/>
      <c r="D21" s="61"/>
      <c r="E21" s="61"/>
      <c r="F21" s="6">
        <f t="shared" si="0"/>
        <v>4</v>
      </c>
      <c r="G21" s="73"/>
      <c r="H21" s="70" t="s">
        <v>25</v>
      </c>
      <c r="I21" s="46">
        <v>1</v>
      </c>
      <c r="J21" s="46"/>
      <c r="K21" s="46"/>
      <c r="L21" s="46"/>
      <c r="M21" s="6">
        <f t="shared" si="1"/>
        <v>1</v>
      </c>
      <c r="N21" s="62">
        <f>M18+M19+M20+M21</f>
        <v>13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5</v>
      </c>
      <c r="C22" s="61"/>
      <c r="D22" s="61"/>
      <c r="E22" s="61"/>
      <c r="F22" s="6">
        <f t="shared" si="0"/>
        <v>5</v>
      </c>
      <c r="G22" s="62"/>
      <c r="H22" s="67" t="s">
        <v>26</v>
      </c>
      <c r="I22" s="47">
        <v>4</v>
      </c>
      <c r="J22" s="47"/>
      <c r="K22" s="47"/>
      <c r="L22" s="47"/>
      <c r="M22" s="6">
        <f t="shared" si="1"/>
        <v>4</v>
      </c>
      <c r="N22" s="69">
        <f>M19+M20+M21+M22</f>
        <v>15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34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23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73</v>
      </c>
      <c r="D24" s="84"/>
      <c r="E24" s="84"/>
      <c r="F24" s="85" t="s">
        <v>66</v>
      </c>
      <c r="G24" s="86"/>
      <c r="H24" s="203"/>
      <c r="I24" s="204"/>
      <c r="J24" s="81" t="s">
        <v>73</v>
      </c>
      <c r="K24" s="84"/>
      <c r="L24" s="84"/>
      <c r="M24" s="85" t="s">
        <v>67</v>
      </c>
      <c r="N24" s="86"/>
      <c r="O24" s="203"/>
      <c r="P24" s="204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CL 47 - CR 45</v>
      </c>
      <c r="E6" s="169"/>
      <c r="F6" s="169"/>
      <c r="G6" s="169"/>
      <c r="H6" s="169"/>
      <c r="I6" s="159" t="s">
        <v>53</v>
      </c>
      <c r="J6" s="159"/>
      <c r="K6" s="159"/>
      <c r="L6" s="170">
        <f>'G-1'!L5:N5</f>
        <v>4745</v>
      </c>
      <c r="M6" s="170"/>
      <c r="N6" s="170"/>
      <c r="O6" s="12"/>
      <c r="P6" s="159" t="s">
        <v>58</v>
      </c>
      <c r="Q6" s="159"/>
      <c r="R6" s="159"/>
      <c r="S6" s="210">
        <f>'G-1'!S6:U6</f>
        <v>43969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</f>
        <v>9</v>
      </c>
      <c r="C10" s="46">
        <f>'G-1'!C10+'G-2'!C10+'G-3'!C10</f>
        <v>0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4.5</v>
      </c>
      <c r="G10" s="2"/>
      <c r="H10" s="19" t="s">
        <v>4</v>
      </c>
      <c r="I10" s="46">
        <f>'G-1'!I10+'G-2'!I10+'G-3'!I10</f>
        <v>4</v>
      </c>
      <c r="J10" s="46">
        <f>'G-1'!J10+'G-2'!J10+'G-3'!J10</f>
        <v>0</v>
      </c>
      <c r="K10" s="46">
        <f>'G-1'!K10+'G-2'!K10+'G-3'!K10</f>
        <v>0</v>
      </c>
      <c r="L10" s="46">
        <f>'G-1'!L10+'G-2'!L10+'G-3'!L10</f>
        <v>0</v>
      </c>
      <c r="M10" s="6">
        <f t="shared" ref="M10:M22" si="1">I10*0.5+J10*1+K10*2+L10*2.5</f>
        <v>2</v>
      </c>
      <c r="N10" s="9">
        <f>F20+F21+F22+M10</f>
        <v>14.5</v>
      </c>
      <c r="O10" s="19" t="s">
        <v>43</v>
      </c>
      <c r="P10" s="46">
        <f>'G-1'!P10+'G-2'!P10+'G-3'!P10</f>
        <v>3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1.5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12</v>
      </c>
      <c r="C11" s="46">
        <f>'G-1'!C11+'G-2'!C11+'G-3'!C11</f>
        <v>0</v>
      </c>
      <c r="D11" s="46">
        <f>'G-1'!D11+'G-2'!D11+'G-3'!D11</f>
        <v>0</v>
      </c>
      <c r="E11" s="46">
        <f>'G-1'!E11+'G-2'!E11+'G-3'!E11</f>
        <v>0</v>
      </c>
      <c r="F11" s="6">
        <f t="shared" si="0"/>
        <v>6</v>
      </c>
      <c r="G11" s="2"/>
      <c r="H11" s="19" t="s">
        <v>5</v>
      </c>
      <c r="I11" s="46">
        <f>'G-1'!I11+'G-2'!I11+'G-3'!I11</f>
        <v>10</v>
      </c>
      <c r="J11" s="46">
        <f>'G-1'!J11+'G-2'!J11+'G-3'!J11</f>
        <v>0</v>
      </c>
      <c r="K11" s="46">
        <f>'G-1'!K11+'G-2'!K11+'G-3'!K11</f>
        <v>0</v>
      </c>
      <c r="L11" s="46">
        <f>'G-1'!L11+'G-2'!L11+'G-3'!L11</f>
        <v>0</v>
      </c>
      <c r="M11" s="6">
        <f t="shared" si="1"/>
        <v>5</v>
      </c>
      <c r="N11" s="9">
        <f>F21+F22+M10+M11</f>
        <v>14</v>
      </c>
      <c r="O11" s="19" t="s">
        <v>44</v>
      </c>
      <c r="P11" s="46">
        <f>'G-1'!P11+'G-2'!P11+'G-3'!P11</f>
        <v>2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1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16</v>
      </c>
      <c r="C12" s="46">
        <f>'G-1'!C12+'G-2'!C12+'G-3'!C12</f>
        <v>0</v>
      </c>
      <c r="D12" s="46">
        <f>'G-1'!D12+'G-2'!D12+'G-3'!D12</f>
        <v>0</v>
      </c>
      <c r="E12" s="46">
        <f>'G-1'!E12+'G-2'!E12+'G-3'!E12</f>
        <v>0</v>
      </c>
      <c r="F12" s="6">
        <f t="shared" si="0"/>
        <v>8</v>
      </c>
      <c r="G12" s="2"/>
      <c r="H12" s="19" t="s">
        <v>6</v>
      </c>
      <c r="I12" s="46">
        <f>'G-1'!I12+'G-2'!I12+'G-3'!I12</f>
        <v>8</v>
      </c>
      <c r="J12" s="46">
        <f>'G-1'!J12+'G-2'!J12+'G-3'!J12</f>
        <v>0</v>
      </c>
      <c r="K12" s="46">
        <f>'G-1'!K12+'G-2'!K12+'G-3'!K12</f>
        <v>0</v>
      </c>
      <c r="L12" s="46">
        <f>'G-1'!L12+'G-2'!L12+'G-3'!L12</f>
        <v>0</v>
      </c>
      <c r="M12" s="6">
        <f t="shared" si="1"/>
        <v>4</v>
      </c>
      <c r="N12" s="2">
        <f>F22+M10+M11+M12</f>
        <v>14.5</v>
      </c>
      <c r="O12" s="19" t="s">
        <v>32</v>
      </c>
      <c r="P12" s="46">
        <f>'G-1'!P12+'G-2'!P12+'G-3'!P12</f>
        <v>8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4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</v>
      </c>
      <c r="C13" s="46">
        <f>'G-1'!C13+'G-2'!C13+'G-3'!C13</f>
        <v>0</v>
      </c>
      <c r="D13" s="46">
        <f>'G-1'!D13+'G-2'!D13+'G-3'!D13</f>
        <v>0</v>
      </c>
      <c r="E13" s="46">
        <f>'G-1'!E13+'G-2'!E13+'G-3'!E13</f>
        <v>0</v>
      </c>
      <c r="F13" s="6">
        <f t="shared" si="0"/>
        <v>3.5</v>
      </c>
      <c r="G13" s="2">
        <f t="shared" ref="G13:G19" si="3">F10+F11+F12+F13</f>
        <v>22</v>
      </c>
      <c r="H13" s="19" t="s">
        <v>7</v>
      </c>
      <c r="I13" s="46">
        <f>'G-1'!I13+'G-2'!I13+'G-3'!I13</f>
        <v>9</v>
      </c>
      <c r="J13" s="46">
        <f>'G-1'!J13+'G-2'!J13+'G-3'!J13</f>
        <v>0</v>
      </c>
      <c r="K13" s="46">
        <f>'G-1'!K13+'G-2'!K13+'G-3'!K13</f>
        <v>0</v>
      </c>
      <c r="L13" s="46">
        <f>'G-1'!L13+'G-2'!L13+'G-3'!L13</f>
        <v>0</v>
      </c>
      <c r="M13" s="6">
        <f t="shared" si="1"/>
        <v>4.5</v>
      </c>
      <c r="N13" s="2">
        <f t="shared" ref="N13:N18" si="4">M10+M11+M12+M13</f>
        <v>15.5</v>
      </c>
      <c r="O13" s="19" t="s">
        <v>33</v>
      </c>
      <c r="P13" s="46">
        <f>'G-1'!P13+'G-2'!P13+'G-3'!P13</f>
        <v>1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0.5</v>
      </c>
      <c r="U13" s="2">
        <f t="shared" ref="U13:U21" si="5">T10+T11+T12+T13</f>
        <v>7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12</v>
      </c>
      <c r="C14" s="46">
        <f>'G-1'!C14+'G-2'!C14+'G-3'!C14</f>
        <v>0</v>
      </c>
      <c r="D14" s="46">
        <f>'G-1'!D14+'G-2'!D14+'G-3'!D14</f>
        <v>0</v>
      </c>
      <c r="E14" s="46">
        <f>'G-1'!E14+'G-2'!E14+'G-3'!E14</f>
        <v>0</v>
      </c>
      <c r="F14" s="6">
        <f t="shared" si="0"/>
        <v>6</v>
      </c>
      <c r="G14" s="2">
        <f t="shared" si="3"/>
        <v>23.5</v>
      </c>
      <c r="H14" s="19" t="s">
        <v>9</v>
      </c>
      <c r="I14" s="46">
        <f>'G-1'!I14+'G-2'!I14+'G-3'!I14</f>
        <v>11</v>
      </c>
      <c r="J14" s="46">
        <f>'G-1'!J14+'G-2'!J14+'G-3'!J14</f>
        <v>0</v>
      </c>
      <c r="K14" s="46">
        <f>'G-1'!K14+'G-2'!K14+'G-3'!K14</f>
        <v>0</v>
      </c>
      <c r="L14" s="46">
        <f>'G-1'!L14+'G-2'!L14+'G-3'!L14</f>
        <v>0</v>
      </c>
      <c r="M14" s="6">
        <f t="shared" si="1"/>
        <v>5.5</v>
      </c>
      <c r="N14" s="2">
        <f t="shared" si="4"/>
        <v>19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5.5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7</v>
      </c>
      <c r="C15" s="46">
        <f>'G-1'!C15+'G-2'!C15+'G-3'!C15</f>
        <v>0</v>
      </c>
      <c r="D15" s="46">
        <f>'G-1'!D15+'G-2'!D15+'G-3'!D15</f>
        <v>0</v>
      </c>
      <c r="E15" s="46">
        <f>'G-1'!E15+'G-2'!E15+'G-3'!E15</f>
        <v>0</v>
      </c>
      <c r="F15" s="6">
        <f t="shared" si="0"/>
        <v>3.5</v>
      </c>
      <c r="G15" s="2">
        <f t="shared" si="3"/>
        <v>21</v>
      </c>
      <c r="H15" s="19" t="s">
        <v>12</v>
      </c>
      <c r="I15" s="46">
        <f>'G-1'!I15+'G-2'!I15+'G-3'!I15</f>
        <v>4</v>
      </c>
      <c r="J15" s="46">
        <f>'G-1'!J15+'G-2'!J15+'G-3'!J15</f>
        <v>0</v>
      </c>
      <c r="K15" s="46">
        <f>'G-1'!K15+'G-2'!K15+'G-3'!K15</f>
        <v>0</v>
      </c>
      <c r="L15" s="46">
        <f>'G-1'!L15+'G-2'!L15+'G-3'!L15</f>
        <v>0</v>
      </c>
      <c r="M15" s="6">
        <f t="shared" si="1"/>
        <v>2</v>
      </c>
      <c r="N15" s="2">
        <f t="shared" si="4"/>
        <v>16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4.5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8</v>
      </c>
      <c r="C16" s="46">
        <f>'G-1'!C16+'G-2'!C16+'G-3'!C16</f>
        <v>0</v>
      </c>
      <c r="D16" s="46">
        <f>'G-1'!D16+'G-2'!D16+'G-3'!D16</f>
        <v>0</v>
      </c>
      <c r="E16" s="46">
        <f>'G-1'!E16+'G-2'!E16+'G-3'!E16</f>
        <v>0</v>
      </c>
      <c r="F16" s="6">
        <f t="shared" si="0"/>
        <v>4</v>
      </c>
      <c r="G16" s="2">
        <f t="shared" si="3"/>
        <v>17</v>
      </c>
      <c r="H16" s="19" t="s">
        <v>15</v>
      </c>
      <c r="I16" s="46">
        <f>'G-1'!I16+'G-2'!I16+'G-3'!I16</f>
        <v>2</v>
      </c>
      <c r="J16" s="46">
        <f>'G-1'!J16+'G-2'!J16+'G-3'!J16</f>
        <v>0</v>
      </c>
      <c r="K16" s="46">
        <f>'G-1'!K16+'G-2'!K16+'G-3'!K16</f>
        <v>0</v>
      </c>
      <c r="L16" s="46">
        <f>'G-1'!L16+'G-2'!L16+'G-3'!L16</f>
        <v>0</v>
      </c>
      <c r="M16" s="6">
        <f t="shared" si="1"/>
        <v>1</v>
      </c>
      <c r="N16" s="2">
        <f t="shared" si="4"/>
        <v>13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0.5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6</v>
      </c>
      <c r="C17" s="46">
        <f>'G-1'!C17+'G-2'!C17+'G-3'!C17</f>
        <v>0</v>
      </c>
      <c r="D17" s="46">
        <f>'G-1'!D17+'G-2'!D17+'G-3'!D17</f>
        <v>0</v>
      </c>
      <c r="E17" s="46">
        <f>'G-1'!E17+'G-2'!E17+'G-3'!E17</f>
        <v>0</v>
      </c>
      <c r="F17" s="6">
        <f t="shared" si="0"/>
        <v>3</v>
      </c>
      <c r="G17" s="2">
        <f t="shared" si="3"/>
        <v>16.5</v>
      </c>
      <c r="H17" s="19" t="s">
        <v>18</v>
      </c>
      <c r="I17" s="46">
        <f>'G-1'!I17+'G-2'!I17+'G-3'!I17</f>
        <v>3</v>
      </c>
      <c r="J17" s="46">
        <f>'G-1'!J17+'G-2'!J17+'G-3'!J17</f>
        <v>0</v>
      </c>
      <c r="K17" s="46">
        <f>'G-1'!K17+'G-2'!K17+'G-3'!K17</f>
        <v>0</v>
      </c>
      <c r="L17" s="46">
        <f>'G-1'!L17+'G-2'!L17+'G-3'!L17</f>
        <v>0</v>
      </c>
      <c r="M17" s="6">
        <f t="shared" si="1"/>
        <v>1.5</v>
      </c>
      <c r="N17" s="2">
        <f t="shared" si="4"/>
        <v>10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12</v>
      </c>
      <c r="C18" s="46">
        <f>'G-1'!C18+'G-2'!C18+'G-3'!C18</f>
        <v>0</v>
      </c>
      <c r="D18" s="46">
        <f>'G-1'!D18+'G-2'!D18+'G-3'!D18</f>
        <v>0</v>
      </c>
      <c r="E18" s="46">
        <f>'G-1'!E18+'G-2'!E18+'G-3'!E18</f>
        <v>0</v>
      </c>
      <c r="F18" s="6">
        <f t="shared" si="0"/>
        <v>6</v>
      </c>
      <c r="G18" s="2">
        <f t="shared" si="3"/>
        <v>16.5</v>
      </c>
      <c r="H18" s="19" t="s">
        <v>20</v>
      </c>
      <c r="I18" s="46">
        <f>'G-1'!I18+'G-2'!I18+'G-3'!I18</f>
        <v>4</v>
      </c>
      <c r="J18" s="46">
        <f>'G-1'!J18+'G-2'!J18+'G-3'!J18</f>
        <v>0</v>
      </c>
      <c r="K18" s="46">
        <f>'G-1'!K18+'G-2'!K18+'G-3'!K18</f>
        <v>0</v>
      </c>
      <c r="L18" s="46">
        <f>'G-1'!L18+'G-2'!L18+'G-3'!L18</f>
        <v>0</v>
      </c>
      <c r="M18" s="6">
        <f t="shared" si="1"/>
        <v>2</v>
      </c>
      <c r="N18" s="2">
        <f t="shared" si="4"/>
        <v>6.5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8</v>
      </c>
      <c r="C19" s="47">
        <f>'G-1'!C19+'G-2'!C19+'G-3'!C19</f>
        <v>0</v>
      </c>
      <c r="D19" s="47">
        <f>'G-1'!D19+'G-2'!D19+'G-3'!D19</f>
        <v>0</v>
      </c>
      <c r="E19" s="47">
        <f>'G-1'!E19+'G-2'!E19+'G-3'!E19</f>
        <v>0</v>
      </c>
      <c r="F19" s="7">
        <f t="shared" si="0"/>
        <v>4</v>
      </c>
      <c r="G19" s="3">
        <f t="shared" si="3"/>
        <v>17</v>
      </c>
      <c r="H19" s="20" t="s">
        <v>22</v>
      </c>
      <c r="I19" s="46">
        <f>'G-1'!I19+'G-2'!I19+'G-3'!I19</f>
        <v>5</v>
      </c>
      <c r="J19" s="46">
        <f>'G-1'!J19+'G-2'!J19+'G-3'!J19</f>
        <v>0</v>
      </c>
      <c r="K19" s="46">
        <f>'G-1'!K19+'G-2'!K19+'G-3'!K19</f>
        <v>0</v>
      </c>
      <c r="L19" s="46">
        <f>'G-1'!L19+'G-2'!L19+'G-3'!L19</f>
        <v>0</v>
      </c>
      <c r="M19" s="6">
        <f t="shared" si="1"/>
        <v>2.5</v>
      </c>
      <c r="N19" s="2">
        <f>M16+M17+M18+M19</f>
        <v>7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11</v>
      </c>
      <c r="C20" s="45">
        <f>'G-1'!C20+'G-2'!C20+'G-3'!C20</f>
        <v>0</v>
      </c>
      <c r="D20" s="45">
        <f>'G-1'!D20+'G-2'!D20+'G-3'!D20</f>
        <v>0</v>
      </c>
      <c r="E20" s="45">
        <f>'G-1'!E20+'G-2'!E20+'G-3'!E20</f>
        <v>0</v>
      </c>
      <c r="F20" s="8">
        <f t="shared" si="0"/>
        <v>5.5</v>
      </c>
      <c r="G20" s="35"/>
      <c r="H20" s="19" t="s">
        <v>24</v>
      </c>
      <c r="I20" s="46">
        <f>'G-1'!I20+'G-2'!I20+'G-3'!I20</f>
        <v>11</v>
      </c>
      <c r="J20" s="46">
        <f>'G-1'!J20+'G-2'!J20+'G-3'!J20</f>
        <v>0</v>
      </c>
      <c r="K20" s="46">
        <f>'G-1'!K20+'G-2'!K20+'G-3'!K20</f>
        <v>0</v>
      </c>
      <c r="L20" s="46">
        <f>'G-1'!L20+'G-2'!L20+'G-3'!L20</f>
        <v>0</v>
      </c>
      <c r="M20" s="8">
        <f t="shared" si="1"/>
        <v>5.5</v>
      </c>
      <c r="N20" s="2">
        <f>M17+M18+M19+M20</f>
        <v>11.5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7</v>
      </c>
      <c r="C21" s="45">
        <f>'G-1'!C21+'G-2'!C21+'G-3'!C21</f>
        <v>0</v>
      </c>
      <c r="D21" s="45">
        <f>'G-1'!D21+'G-2'!D21+'G-3'!D21</f>
        <v>0</v>
      </c>
      <c r="E21" s="45">
        <f>'G-1'!E21+'G-2'!E21+'G-3'!E21</f>
        <v>0</v>
      </c>
      <c r="F21" s="6">
        <f t="shared" si="0"/>
        <v>3.5</v>
      </c>
      <c r="G21" s="36"/>
      <c r="H21" s="20" t="s">
        <v>25</v>
      </c>
      <c r="I21" s="46">
        <f>'G-1'!I21+'G-2'!I21+'G-3'!I21</f>
        <v>1</v>
      </c>
      <c r="J21" s="46">
        <f>'G-1'!J21+'G-2'!J21+'G-3'!J21</f>
        <v>0</v>
      </c>
      <c r="K21" s="46">
        <f>'G-1'!K21+'G-2'!K21+'G-3'!K21</f>
        <v>0</v>
      </c>
      <c r="L21" s="46">
        <f>'G-1'!L21+'G-2'!L21+'G-3'!L21</f>
        <v>0</v>
      </c>
      <c r="M21" s="6">
        <f t="shared" si="1"/>
        <v>0.5</v>
      </c>
      <c r="N21" s="2">
        <f>M18+M19+M20+M21</f>
        <v>10.5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7</v>
      </c>
      <c r="C22" s="45">
        <f>'G-1'!C22+'G-2'!C22+'G-3'!C22</f>
        <v>0</v>
      </c>
      <c r="D22" s="45">
        <f>'G-1'!D22+'G-2'!D22+'G-3'!D22</f>
        <v>0</v>
      </c>
      <c r="E22" s="45">
        <f>'G-1'!E22+'G-2'!E22+'G-3'!E22</f>
        <v>0</v>
      </c>
      <c r="F22" s="6">
        <f t="shared" si="0"/>
        <v>3.5</v>
      </c>
      <c r="G22" s="2"/>
      <c r="H22" s="21" t="s">
        <v>26</v>
      </c>
      <c r="I22" s="46">
        <f>'G-1'!I22+'G-2'!I22+'G-3'!I22</f>
        <v>6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3</v>
      </c>
      <c r="N22" s="3">
        <f>M19+M20+M21+M22</f>
        <v>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23.5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19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71</v>
      </c>
      <c r="N24" s="86"/>
      <c r="O24" s="177"/>
      <c r="P24" s="178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E32" sqref="E3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111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112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'G-1'!D5</f>
        <v>CL 47 - CR 45</v>
      </c>
      <c r="D5" s="231"/>
      <c r="E5" s="231"/>
      <c r="F5" s="109"/>
      <c r="G5" s="110"/>
      <c r="H5" s="101" t="s">
        <v>53</v>
      </c>
      <c r="I5" s="232">
        <f>'G-1'!L5</f>
        <v>4745</v>
      </c>
      <c r="J5" s="232"/>
    </row>
    <row r="6" spans="1:10" x14ac:dyDescent="0.2">
      <c r="A6" s="159" t="s">
        <v>113</v>
      </c>
      <c r="B6" s="159"/>
      <c r="C6" s="217" t="s">
        <v>140</v>
      </c>
      <c r="D6" s="217"/>
      <c r="E6" s="217"/>
      <c r="F6" s="109"/>
      <c r="G6" s="110"/>
      <c r="H6" s="101" t="s">
        <v>58</v>
      </c>
      <c r="I6" s="218">
        <f>'G-1'!S6</f>
        <v>43969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114</v>
      </c>
      <c r="B8" s="222" t="s">
        <v>115</v>
      </c>
      <c r="C8" s="220" t="s">
        <v>116</v>
      </c>
      <c r="D8" s="222" t="s">
        <v>117</v>
      </c>
      <c r="E8" s="114" t="s">
        <v>139</v>
      </c>
      <c r="F8" s="115" t="s">
        <v>118</v>
      </c>
      <c r="G8" s="116" t="s">
        <v>119</v>
      </c>
      <c r="H8" s="115" t="s">
        <v>120</v>
      </c>
      <c r="I8" s="224" t="s">
        <v>121</v>
      </c>
      <c r="J8" s="226" t="s">
        <v>122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123</v>
      </c>
      <c r="B10" s="214">
        <v>1</v>
      </c>
      <c r="C10" s="120"/>
      <c r="D10" s="121" t="s">
        <v>124</v>
      </c>
      <c r="E10" s="73">
        <v>0</v>
      </c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125</v>
      </c>
      <c r="D11" s="123" t="s">
        <v>126</v>
      </c>
      <c r="E11" s="124">
        <v>4</v>
      </c>
      <c r="F11" s="124"/>
      <c r="G11" s="124"/>
      <c r="H11" s="124"/>
      <c r="I11" s="73">
        <f t="shared" ref="I11:I45" si="0">E11</f>
        <v>4</v>
      </c>
      <c r="J11" s="125">
        <f>IF(I11=0,"0,00",I11/SUM(I10:I12)*100)</f>
        <v>66.666666666666657</v>
      </c>
    </row>
    <row r="12" spans="1:10" x14ac:dyDescent="0.2">
      <c r="A12" s="212"/>
      <c r="B12" s="215"/>
      <c r="C12" s="126" t="s">
        <v>145</v>
      </c>
      <c r="D12" s="127" t="s">
        <v>127</v>
      </c>
      <c r="E12" s="72">
        <v>2</v>
      </c>
      <c r="F12" s="72"/>
      <c r="G12" s="72"/>
      <c r="H12" s="72"/>
      <c r="I12" s="73">
        <f t="shared" si="0"/>
        <v>2</v>
      </c>
      <c r="J12" s="128">
        <f>IF(I12=0,"0,00",I12/SUM(I10:I12)*100)</f>
        <v>33.333333333333329</v>
      </c>
    </row>
    <row r="13" spans="1:10" x14ac:dyDescent="0.2">
      <c r="A13" s="212"/>
      <c r="B13" s="215"/>
      <c r="C13" s="129"/>
      <c r="D13" s="121" t="s">
        <v>124</v>
      </c>
      <c r="E13" s="73">
        <v>0</v>
      </c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128</v>
      </c>
      <c r="D14" s="123" t="s">
        <v>126</v>
      </c>
      <c r="E14" s="124">
        <v>3</v>
      </c>
      <c r="F14" s="124"/>
      <c r="G14" s="124"/>
      <c r="H14" s="124"/>
      <c r="I14" s="73">
        <f t="shared" si="0"/>
        <v>3</v>
      </c>
      <c r="J14" s="125">
        <f>IF(I14=0,"0,00",I14/SUM(I13:I15)*100)</f>
        <v>75</v>
      </c>
    </row>
    <row r="15" spans="1:10" x14ac:dyDescent="0.2">
      <c r="A15" s="212"/>
      <c r="B15" s="215"/>
      <c r="C15" s="126" t="s">
        <v>74</v>
      </c>
      <c r="D15" s="127" t="s">
        <v>127</v>
      </c>
      <c r="E15" s="72">
        <v>1</v>
      </c>
      <c r="F15" s="72"/>
      <c r="G15" s="72"/>
      <c r="H15" s="72"/>
      <c r="I15" s="73">
        <f t="shared" si="0"/>
        <v>1</v>
      </c>
      <c r="J15" s="128">
        <f>IF(I15=0,"0,00",I15/SUM(I13:I15)*100)</f>
        <v>25</v>
      </c>
    </row>
    <row r="16" spans="1:10" x14ac:dyDescent="0.2">
      <c r="A16" s="212"/>
      <c r="B16" s="215"/>
      <c r="C16" s="129"/>
      <c r="D16" s="121" t="s">
        <v>124</v>
      </c>
      <c r="E16" s="73">
        <v>0</v>
      </c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129</v>
      </c>
      <c r="D17" s="123" t="s">
        <v>126</v>
      </c>
      <c r="E17" s="124">
        <v>0</v>
      </c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13"/>
      <c r="B18" s="216"/>
      <c r="C18" s="130" t="s">
        <v>77</v>
      </c>
      <c r="D18" s="127" t="s">
        <v>127</v>
      </c>
      <c r="E18" s="72">
        <v>1</v>
      </c>
      <c r="F18" s="72"/>
      <c r="G18" s="72"/>
      <c r="H18" s="72"/>
      <c r="I18" s="73">
        <f t="shared" si="0"/>
        <v>1</v>
      </c>
      <c r="J18" s="128">
        <f>IF(I18=0,"0,00",I18/SUM(I16:I18)*100)</f>
        <v>100</v>
      </c>
    </row>
    <row r="19" spans="1:10" x14ac:dyDescent="0.2">
      <c r="A19" s="211" t="s">
        <v>130</v>
      </c>
      <c r="B19" s="214">
        <v>1</v>
      </c>
      <c r="C19" s="131"/>
      <c r="D19" s="121" t="s">
        <v>124</v>
      </c>
      <c r="E19" s="73">
        <v>3</v>
      </c>
      <c r="F19" s="73"/>
      <c r="G19" s="73"/>
      <c r="H19" s="73"/>
      <c r="I19" s="73">
        <f t="shared" si="0"/>
        <v>3</v>
      </c>
      <c r="J19" s="122">
        <f>IF(I19=0,"0,00",I19/SUM(I19:I21)*100)</f>
        <v>33.333333333333329</v>
      </c>
    </row>
    <row r="20" spans="1:10" x14ac:dyDescent="0.2">
      <c r="A20" s="212"/>
      <c r="B20" s="215"/>
      <c r="C20" s="120" t="s">
        <v>125</v>
      </c>
      <c r="D20" s="123" t="s">
        <v>126</v>
      </c>
      <c r="E20" s="124">
        <v>6</v>
      </c>
      <c r="F20" s="124"/>
      <c r="G20" s="124"/>
      <c r="H20" s="124"/>
      <c r="I20" s="73">
        <f t="shared" si="0"/>
        <v>6</v>
      </c>
      <c r="J20" s="125">
        <f>IF(I20=0,"0,00",I20/SUM(I19:I21)*100)</f>
        <v>66.666666666666657</v>
      </c>
    </row>
    <row r="21" spans="1:10" x14ac:dyDescent="0.2">
      <c r="A21" s="212"/>
      <c r="B21" s="215"/>
      <c r="C21" s="126" t="s">
        <v>142</v>
      </c>
      <c r="D21" s="127" t="s">
        <v>127</v>
      </c>
      <c r="E21" s="72">
        <v>0</v>
      </c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12"/>
      <c r="B22" s="215"/>
      <c r="C22" s="129"/>
      <c r="D22" s="121" t="s">
        <v>124</v>
      </c>
      <c r="E22" s="73">
        <v>14</v>
      </c>
      <c r="F22" s="73"/>
      <c r="G22" s="73"/>
      <c r="H22" s="73"/>
      <c r="I22" s="73">
        <f>E22</f>
        <v>14</v>
      </c>
      <c r="J22" s="122">
        <f>IF(I22=0,"0,00",I22/SUM(I22:I24)*100)</f>
        <v>100</v>
      </c>
    </row>
    <row r="23" spans="1:10" x14ac:dyDescent="0.2">
      <c r="A23" s="212"/>
      <c r="B23" s="215"/>
      <c r="C23" s="120" t="s">
        <v>128</v>
      </c>
      <c r="D23" s="123" t="s">
        <v>126</v>
      </c>
      <c r="E23" s="124">
        <v>0</v>
      </c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12"/>
      <c r="B24" s="215"/>
      <c r="C24" s="126" t="s">
        <v>67</v>
      </c>
      <c r="D24" s="127" t="s">
        <v>127</v>
      </c>
      <c r="E24" s="72">
        <v>0</v>
      </c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12"/>
      <c r="B25" s="215"/>
      <c r="C25" s="129"/>
      <c r="D25" s="121" t="s">
        <v>124</v>
      </c>
      <c r="E25" s="73">
        <v>7</v>
      </c>
      <c r="F25" s="73"/>
      <c r="G25" s="73"/>
      <c r="H25" s="73"/>
      <c r="I25" s="73">
        <f t="shared" si="0"/>
        <v>7</v>
      </c>
      <c r="J25" s="122">
        <f>IF(I25=0,"0,00",I25/SUM(I25:I27)*100)</f>
        <v>87.5</v>
      </c>
    </row>
    <row r="26" spans="1:10" x14ac:dyDescent="0.2">
      <c r="A26" s="212"/>
      <c r="B26" s="215"/>
      <c r="C26" s="120" t="s">
        <v>129</v>
      </c>
      <c r="D26" s="123" t="s">
        <v>126</v>
      </c>
      <c r="E26" s="124">
        <v>1</v>
      </c>
      <c r="F26" s="124"/>
      <c r="G26" s="124"/>
      <c r="H26" s="124"/>
      <c r="I26" s="73">
        <f t="shared" si="0"/>
        <v>1</v>
      </c>
      <c r="J26" s="125">
        <f>IF(I26=0,"0,00",I26/SUM(I25:I27)*100)</f>
        <v>12.5</v>
      </c>
    </row>
    <row r="27" spans="1:10" x14ac:dyDescent="0.2">
      <c r="A27" s="213"/>
      <c r="B27" s="216"/>
      <c r="C27" s="130" t="s">
        <v>77</v>
      </c>
      <c r="D27" s="127" t="s">
        <v>127</v>
      </c>
      <c r="E27" s="72">
        <v>0</v>
      </c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1" t="s">
        <v>131</v>
      </c>
      <c r="B28" s="214">
        <v>1</v>
      </c>
      <c r="C28" s="131"/>
      <c r="D28" s="121" t="s">
        <v>124</v>
      </c>
      <c r="E28" s="73">
        <v>0</v>
      </c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125</v>
      </c>
      <c r="D29" s="123" t="s">
        <v>126</v>
      </c>
      <c r="E29" s="124">
        <v>34</v>
      </c>
      <c r="F29" s="124"/>
      <c r="G29" s="124"/>
      <c r="H29" s="124"/>
      <c r="I29" s="73">
        <f t="shared" si="0"/>
        <v>34</v>
      </c>
      <c r="J29" s="125">
        <f>IF(I29=0,"0,00",I29/SUM(I28:I30)*100)</f>
        <v>100</v>
      </c>
    </row>
    <row r="30" spans="1:10" x14ac:dyDescent="0.2">
      <c r="A30" s="212"/>
      <c r="B30" s="215"/>
      <c r="C30" s="126" t="s">
        <v>145</v>
      </c>
      <c r="D30" s="127" t="s">
        <v>127</v>
      </c>
      <c r="E30" s="72">
        <v>0</v>
      </c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2"/>
      <c r="B31" s="215"/>
      <c r="C31" s="129"/>
      <c r="D31" s="121" t="s">
        <v>124</v>
      </c>
      <c r="E31" s="73">
        <v>0</v>
      </c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128</v>
      </c>
      <c r="D32" s="123" t="s">
        <v>126</v>
      </c>
      <c r="E32" s="124">
        <v>22</v>
      </c>
      <c r="F32" s="124"/>
      <c r="G32" s="124"/>
      <c r="H32" s="124"/>
      <c r="I32" s="73">
        <f t="shared" si="0"/>
        <v>22</v>
      </c>
      <c r="J32" s="125">
        <f>IF(I32=0,"0,00",I32/SUM(I31:I33)*100)</f>
        <v>95.652173913043484</v>
      </c>
    </row>
    <row r="33" spans="1:10" x14ac:dyDescent="0.2">
      <c r="A33" s="212"/>
      <c r="B33" s="215"/>
      <c r="C33" s="126" t="s">
        <v>67</v>
      </c>
      <c r="D33" s="127" t="s">
        <v>127</v>
      </c>
      <c r="E33" s="72">
        <v>1</v>
      </c>
      <c r="F33" s="72"/>
      <c r="G33" s="72"/>
      <c r="H33" s="72"/>
      <c r="I33" s="73">
        <f t="shared" si="0"/>
        <v>1</v>
      </c>
      <c r="J33" s="128">
        <f>IF(I33=0,"0,00",I33/SUM(I31:I33)*100)</f>
        <v>4.3478260869565215</v>
      </c>
    </row>
    <row r="34" spans="1:10" x14ac:dyDescent="0.2">
      <c r="A34" s="212"/>
      <c r="B34" s="215"/>
      <c r="C34" s="129"/>
      <c r="D34" s="121" t="s">
        <v>124</v>
      </c>
      <c r="E34" s="73">
        <v>0</v>
      </c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129</v>
      </c>
      <c r="D35" s="123" t="s">
        <v>126</v>
      </c>
      <c r="E35" s="124">
        <v>5</v>
      </c>
      <c r="F35" s="124"/>
      <c r="G35" s="124"/>
      <c r="H35" s="124"/>
      <c r="I35" s="73">
        <f t="shared" si="0"/>
        <v>5</v>
      </c>
      <c r="J35" s="125">
        <f>IF(I35=0,"0,00",I35/SUM(I34:I36)*100)</f>
        <v>100</v>
      </c>
    </row>
    <row r="36" spans="1:10" x14ac:dyDescent="0.2">
      <c r="A36" s="213"/>
      <c r="B36" s="216"/>
      <c r="C36" s="130" t="s">
        <v>77</v>
      </c>
      <c r="D36" s="127" t="s">
        <v>127</v>
      </c>
      <c r="E36" s="72">
        <v>0</v>
      </c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1" t="s">
        <v>132</v>
      </c>
      <c r="B37" s="214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2"/>
      <c r="B38" s="215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12"/>
      <c r="B39" s="215"/>
      <c r="C39" s="126" t="s">
        <v>136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2"/>
      <c r="B41" s="215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12"/>
      <c r="B42" s="215"/>
      <c r="C42" s="126" t="s">
        <v>137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13"/>
      <c r="B45" s="216"/>
      <c r="C45" s="130" t="s">
        <v>138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97</v>
      </c>
      <c r="B8" s="236"/>
      <c r="C8" s="235" t="s">
        <v>98</v>
      </c>
      <c r="D8" s="235"/>
      <c r="E8" s="235"/>
      <c r="F8" s="235"/>
      <c r="G8" s="235"/>
      <c r="H8" s="235"/>
      <c r="I8" s="90"/>
      <c r="J8" s="90"/>
      <c r="K8" s="90"/>
      <c r="L8" s="236" t="s">
        <v>99</v>
      </c>
      <c r="M8" s="236"/>
      <c r="N8" s="236"/>
      <c r="O8" s="235" t="str">
        <f>'G-1'!D5</f>
        <v>CL 47 - CR 45</v>
      </c>
      <c r="P8" s="235"/>
      <c r="Q8" s="235"/>
      <c r="R8" s="235"/>
      <c r="S8" s="235"/>
      <c r="T8" s="90"/>
      <c r="U8" s="90"/>
      <c r="V8" s="236" t="s">
        <v>100</v>
      </c>
      <c r="W8" s="236"/>
      <c r="X8" s="236"/>
      <c r="Y8" s="235">
        <f>'G-1'!L5</f>
        <v>4745</v>
      </c>
      <c r="Z8" s="235"/>
      <c r="AA8" s="235"/>
      <c r="AB8" s="90"/>
      <c r="AC8" s="90"/>
      <c r="AD8" s="90"/>
      <c r="AE8" s="90"/>
      <c r="AF8" s="90"/>
      <c r="AG8" s="90"/>
      <c r="AH8" s="236" t="s">
        <v>101</v>
      </c>
      <c r="AI8" s="236"/>
      <c r="AJ8" s="237">
        <f>'G-1'!S6</f>
        <v>43969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134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135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103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3</v>
      </c>
      <c r="AV12" s="95">
        <f t="shared" si="0"/>
        <v>6</v>
      </c>
      <c r="AW12" s="95">
        <f t="shared" si="0"/>
        <v>5</v>
      </c>
      <c r="AX12" s="95">
        <f t="shared" si="0"/>
        <v>5</v>
      </c>
      <c r="AY12" s="95">
        <f t="shared" si="0"/>
        <v>4</v>
      </c>
      <c r="AZ12" s="95">
        <f t="shared" si="0"/>
        <v>1</v>
      </c>
      <c r="BA12" s="95">
        <f t="shared" si="0"/>
        <v>1</v>
      </c>
      <c r="BB12" s="95"/>
      <c r="BC12" s="95"/>
      <c r="BD12" s="95"/>
      <c r="BE12" s="95">
        <f t="shared" ref="BE12:BQ12" si="1">P14</f>
        <v>4</v>
      </c>
      <c r="BF12" s="95">
        <f t="shared" si="1"/>
        <v>0</v>
      </c>
      <c r="BG12" s="95">
        <f t="shared" si="1"/>
        <v>0</v>
      </c>
      <c r="BH12" s="95">
        <f t="shared" si="1"/>
        <v>1</v>
      </c>
      <c r="BI12" s="95">
        <f t="shared" si="1"/>
        <v>1</v>
      </c>
      <c r="BJ12" s="95">
        <f t="shared" si="1"/>
        <v>1</v>
      </c>
      <c r="BK12" s="95">
        <f t="shared" si="1"/>
        <v>1</v>
      </c>
      <c r="BL12" s="95">
        <f t="shared" si="1"/>
        <v>0</v>
      </c>
      <c r="BM12" s="95">
        <f t="shared" si="1"/>
        <v>0</v>
      </c>
      <c r="BN12" s="95">
        <f t="shared" si="1"/>
        <v>0</v>
      </c>
      <c r="BO12" s="95">
        <f t="shared" si="1"/>
        <v>0</v>
      </c>
      <c r="BP12" s="95">
        <f t="shared" si="1"/>
        <v>0</v>
      </c>
      <c r="BQ12" s="95">
        <f t="shared" si="1"/>
        <v>0</v>
      </c>
      <c r="BR12" s="95"/>
      <c r="BS12" s="95"/>
      <c r="BT12" s="95"/>
      <c r="BU12" s="95">
        <f t="shared" ref="BU12:CC12" si="2">AG14</f>
        <v>1</v>
      </c>
      <c r="BV12" s="95">
        <f t="shared" si="2"/>
        <v>1</v>
      </c>
      <c r="BW12" s="95">
        <f t="shared" si="2"/>
        <v>0</v>
      </c>
      <c r="BX12" s="95">
        <f t="shared" si="2"/>
        <v>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0</v>
      </c>
      <c r="C13" s="145">
        <f>'G-1'!F11</f>
        <v>1</v>
      </c>
      <c r="D13" s="145">
        <f>'G-1'!F12</f>
        <v>1</v>
      </c>
      <c r="E13" s="145">
        <f>'G-1'!F13</f>
        <v>1</v>
      </c>
      <c r="F13" s="145">
        <f>'G-1'!F14</f>
        <v>3</v>
      </c>
      <c r="G13" s="145">
        <f>'G-1'!F15</f>
        <v>0</v>
      </c>
      <c r="H13" s="145">
        <f>'G-1'!F16</f>
        <v>1</v>
      </c>
      <c r="I13" s="145">
        <f>'G-1'!F17</f>
        <v>0</v>
      </c>
      <c r="J13" s="145">
        <f>'G-1'!F18</f>
        <v>0</v>
      </c>
      <c r="K13" s="145">
        <f>'G-1'!F19</f>
        <v>0</v>
      </c>
      <c r="L13" s="146"/>
      <c r="M13" s="145">
        <f>'G-1'!F20</f>
        <v>4</v>
      </c>
      <c r="N13" s="145">
        <f>'G-1'!F21</f>
        <v>0</v>
      </c>
      <c r="O13" s="145">
        <f>'G-1'!F22</f>
        <v>0</v>
      </c>
      <c r="P13" s="145">
        <f>'G-1'!M10</f>
        <v>0</v>
      </c>
      <c r="Q13" s="145">
        <f>'G-1'!M11</f>
        <v>0</v>
      </c>
      <c r="R13" s="145">
        <f>'G-1'!M12</f>
        <v>0</v>
      </c>
      <c r="S13" s="145">
        <f>'G-1'!M13</f>
        <v>1</v>
      </c>
      <c r="T13" s="145">
        <f>'G-1'!M14</f>
        <v>0</v>
      </c>
      <c r="U13" s="145">
        <f>'G-1'!M15</f>
        <v>0</v>
      </c>
      <c r="V13" s="145">
        <f>'G-1'!M16</f>
        <v>0</v>
      </c>
      <c r="W13" s="145">
        <f>'G-1'!M17</f>
        <v>0</v>
      </c>
      <c r="X13" s="145">
        <f>'G-1'!M18</f>
        <v>0</v>
      </c>
      <c r="Y13" s="145">
        <f>'G-1'!M19</f>
        <v>0</v>
      </c>
      <c r="Z13" s="145">
        <f>'G-1'!M20</f>
        <v>0</v>
      </c>
      <c r="AA13" s="145">
        <f>'G-1'!M21</f>
        <v>0</v>
      </c>
      <c r="AB13" s="145">
        <f>'G-1'!M22</f>
        <v>0</v>
      </c>
      <c r="AC13" s="146"/>
      <c r="AD13" s="145">
        <f>'G-1'!T10</f>
        <v>0</v>
      </c>
      <c r="AE13" s="145">
        <f>'G-1'!T11</f>
        <v>1</v>
      </c>
      <c r="AF13" s="145">
        <f>'G-1'!T12</f>
        <v>0</v>
      </c>
      <c r="AG13" s="145">
        <f>'G-1'!T13</f>
        <v>0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3</v>
      </c>
      <c r="F14" s="145">
        <f t="shared" ref="F14:K14" si="3">C13+D13+E13+F13</f>
        <v>6</v>
      </c>
      <c r="G14" s="145">
        <f t="shared" si="3"/>
        <v>5</v>
      </c>
      <c r="H14" s="145">
        <f t="shared" si="3"/>
        <v>5</v>
      </c>
      <c r="I14" s="145">
        <f t="shared" si="3"/>
        <v>4</v>
      </c>
      <c r="J14" s="145">
        <f t="shared" si="3"/>
        <v>1</v>
      </c>
      <c r="K14" s="145">
        <f t="shared" si="3"/>
        <v>1</v>
      </c>
      <c r="L14" s="146"/>
      <c r="M14" s="145"/>
      <c r="N14" s="145"/>
      <c r="O14" s="145"/>
      <c r="P14" s="145">
        <f>M13+N13+O13+P13</f>
        <v>4</v>
      </c>
      <c r="Q14" s="145">
        <f t="shared" ref="Q14:AB14" si="4">N13+O13+P13+Q13</f>
        <v>0</v>
      </c>
      <c r="R14" s="145">
        <f t="shared" si="4"/>
        <v>0</v>
      </c>
      <c r="S14" s="145">
        <f t="shared" si="4"/>
        <v>1</v>
      </c>
      <c r="T14" s="145">
        <f t="shared" si="4"/>
        <v>1</v>
      </c>
      <c r="U14" s="145">
        <f t="shared" si="4"/>
        <v>1</v>
      </c>
      <c r="V14" s="145">
        <f t="shared" si="4"/>
        <v>1</v>
      </c>
      <c r="W14" s="145">
        <f t="shared" si="4"/>
        <v>0</v>
      </c>
      <c r="X14" s="145">
        <f t="shared" si="4"/>
        <v>0</v>
      </c>
      <c r="Y14" s="145">
        <f t="shared" si="4"/>
        <v>0</v>
      </c>
      <c r="Z14" s="145">
        <f t="shared" si="4"/>
        <v>0</v>
      </c>
      <c r="AA14" s="145">
        <f t="shared" si="4"/>
        <v>0</v>
      </c>
      <c r="AB14" s="145">
        <f t="shared" si="4"/>
        <v>0</v>
      </c>
      <c r="AC14" s="146"/>
      <c r="AD14" s="145"/>
      <c r="AE14" s="145"/>
      <c r="AF14" s="145"/>
      <c r="AG14" s="145">
        <f>AD13+AE13+AF13+AG13</f>
        <v>1</v>
      </c>
      <c r="AH14" s="145">
        <f t="shared" ref="AH14:AO14" si="5">AE13+AF13+AG13+AH13</f>
        <v>1</v>
      </c>
      <c r="AI14" s="145">
        <f t="shared" si="5"/>
        <v>0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0.66666666666666652</v>
      </c>
      <c r="H15" s="148"/>
      <c r="I15" s="148" t="s">
        <v>109</v>
      </c>
      <c r="J15" s="149">
        <f>DIRECCIONALIDAD!J12/100</f>
        <v>0.33333333333333326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0.75</v>
      </c>
      <c r="V15" s="148"/>
      <c r="W15" s="148"/>
      <c r="X15" s="148"/>
      <c r="Y15" s="148" t="s">
        <v>109</v>
      </c>
      <c r="Z15" s="149">
        <f>DIRECCIONALIDAD!J15/100</f>
        <v>0.25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</v>
      </c>
      <c r="AL15" s="148"/>
      <c r="AM15" s="148"/>
      <c r="AN15" s="148" t="s">
        <v>109</v>
      </c>
      <c r="AO15" s="151">
        <f>DIRECCIONALIDAD!J18/100</f>
        <v>1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103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2</v>
      </c>
      <c r="C17" s="145">
        <f>'G-2'!F11</f>
        <v>2</v>
      </c>
      <c r="D17" s="145">
        <f>'G-2'!F12</f>
        <v>5</v>
      </c>
      <c r="E17" s="145">
        <f>'G-2'!F13</f>
        <v>0</v>
      </c>
      <c r="F17" s="145">
        <f>'G-2'!F14</f>
        <v>0</v>
      </c>
      <c r="G17" s="145">
        <f>'G-2'!F15</f>
        <v>1</v>
      </c>
      <c r="H17" s="145">
        <f>'G-2'!F16</f>
        <v>2</v>
      </c>
      <c r="I17" s="145">
        <f>'G-2'!F17</f>
        <v>0</v>
      </c>
      <c r="J17" s="145">
        <f>'G-2'!F18</f>
        <v>1</v>
      </c>
      <c r="K17" s="145">
        <f>'G-2'!F19</f>
        <v>0</v>
      </c>
      <c r="L17" s="146"/>
      <c r="M17" s="145">
        <f>'G-2'!F20</f>
        <v>3</v>
      </c>
      <c r="N17" s="145">
        <f>'G-2'!F21</f>
        <v>3</v>
      </c>
      <c r="O17" s="145">
        <f>'G-2'!F22</f>
        <v>2</v>
      </c>
      <c r="P17" s="145">
        <f>'G-2'!M10</f>
        <v>1</v>
      </c>
      <c r="Q17" s="145">
        <f>'G-2'!M11</f>
        <v>4</v>
      </c>
      <c r="R17" s="145">
        <f>'G-2'!M12</f>
        <v>4</v>
      </c>
      <c r="S17" s="145">
        <f>'G-2'!M13</f>
        <v>3</v>
      </c>
      <c r="T17" s="145">
        <f>'G-2'!M14</f>
        <v>3</v>
      </c>
      <c r="U17" s="145">
        <f>'G-2'!M15</f>
        <v>2</v>
      </c>
      <c r="V17" s="145">
        <f>'G-2'!M16</f>
        <v>1</v>
      </c>
      <c r="W17" s="145">
        <f>'G-2'!M17</f>
        <v>2</v>
      </c>
      <c r="X17" s="145">
        <f>'G-2'!M18</f>
        <v>2</v>
      </c>
      <c r="Y17" s="145">
        <f>'G-2'!M19</f>
        <v>3</v>
      </c>
      <c r="Z17" s="145">
        <f>'G-2'!M20</f>
        <v>3</v>
      </c>
      <c r="AA17" s="145">
        <f>'G-2'!M21</f>
        <v>0</v>
      </c>
      <c r="AB17" s="145">
        <f>'G-2'!M22</f>
        <v>2</v>
      </c>
      <c r="AC17" s="146"/>
      <c r="AD17" s="145">
        <f>'G-2'!T10</f>
        <v>1</v>
      </c>
      <c r="AE17" s="145">
        <f>'G-2'!T11</f>
        <v>0</v>
      </c>
      <c r="AF17" s="145">
        <f>'G-2'!T12</f>
        <v>6</v>
      </c>
      <c r="AG17" s="145">
        <f>'G-2'!T13</f>
        <v>1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9</v>
      </c>
      <c r="AV17" s="99">
        <f t="shared" si="6"/>
        <v>7</v>
      </c>
      <c r="AW17" s="99">
        <f t="shared" si="6"/>
        <v>6</v>
      </c>
      <c r="AX17" s="99">
        <f t="shared" si="6"/>
        <v>3</v>
      </c>
      <c r="AY17" s="99">
        <f t="shared" si="6"/>
        <v>3</v>
      </c>
      <c r="AZ17" s="99">
        <f t="shared" si="6"/>
        <v>4</v>
      </c>
      <c r="BA17" s="99">
        <f t="shared" si="6"/>
        <v>3</v>
      </c>
      <c r="BB17" s="99"/>
      <c r="BC17" s="99"/>
      <c r="BD17" s="99"/>
      <c r="BE17" s="99">
        <f t="shared" ref="BE17:BQ17" si="7">P18</f>
        <v>9</v>
      </c>
      <c r="BF17" s="99">
        <f t="shared" si="7"/>
        <v>10</v>
      </c>
      <c r="BG17" s="99">
        <f t="shared" si="7"/>
        <v>11</v>
      </c>
      <c r="BH17" s="99">
        <f t="shared" si="7"/>
        <v>12</v>
      </c>
      <c r="BI17" s="99">
        <f t="shared" si="7"/>
        <v>14</v>
      </c>
      <c r="BJ17" s="99">
        <f t="shared" si="7"/>
        <v>12</v>
      </c>
      <c r="BK17" s="99">
        <f t="shared" si="7"/>
        <v>9</v>
      </c>
      <c r="BL17" s="99">
        <f t="shared" si="7"/>
        <v>8</v>
      </c>
      <c r="BM17" s="99">
        <f t="shared" si="7"/>
        <v>7</v>
      </c>
      <c r="BN17" s="99">
        <f t="shared" si="7"/>
        <v>8</v>
      </c>
      <c r="BO17" s="99">
        <f t="shared" si="7"/>
        <v>10</v>
      </c>
      <c r="BP17" s="99">
        <f t="shared" si="7"/>
        <v>8</v>
      </c>
      <c r="BQ17" s="99">
        <f t="shared" si="7"/>
        <v>8</v>
      </c>
      <c r="BR17" s="99"/>
      <c r="BS17" s="99"/>
      <c r="BT17" s="99"/>
      <c r="BU17" s="99">
        <f t="shared" ref="BU17:CC17" si="8">AG18</f>
        <v>8</v>
      </c>
      <c r="BV17" s="99">
        <f t="shared" si="8"/>
        <v>7</v>
      </c>
      <c r="BW17" s="99">
        <f t="shared" si="8"/>
        <v>7</v>
      </c>
      <c r="BX17" s="99">
        <f t="shared" si="8"/>
        <v>1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9</v>
      </c>
      <c r="F18" s="145">
        <f t="shared" ref="F18:K18" si="9">C17+D17+E17+F17</f>
        <v>7</v>
      </c>
      <c r="G18" s="145">
        <f t="shared" si="9"/>
        <v>6</v>
      </c>
      <c r="H18" s="145">
        <f t="shared" si="9"/>
        <v>3</v>
      </c>
      <c r="I18" s="145">
        <f t="shared" si="9"/>
        <v>3</v>
      </c>
      <c r="J18" s="145">
        <f t="shared" si="9"/>
        <v>4</v>
      </c>
      <c r="K18" s="145">
        <f t="shared" si="9"/>
        <v>3</v>
      </c>
      <c r="L18" s="146"/>
      <c r="M18" s="145"/>
      <c r="N18" s="145"/>
      <c r="O18" s="145"/>
      <c r="P18" s="145">
        <f>M17+N17+O17+P17</f>
        <v>9</v>
      </c>
      <c r="Q18" s="145">
        <f t="shared" ref="Q18:AB18" si="10">N17+O17+P17+Q17</f>
        <v>10</v>
      </c>
      <c r="R18" s="145">
        <f t="shared" si="10"/>
        <v>11</v>
      </c>
      <c r="S18" s="145">
        <f t="shared" si="10"/>
        <v>12</v>
      </c>
      <c r="T18" s="145">
        <f t="shared" si="10"/>
        <v>14</v>
      </c>
      <c r="U18" s="145">
        <f t="shared" si="10"/>
        <v>12</v>
      </c>
      <c r="V18" s="145">
        <f t="shared" si="10"/>
        <v>9</v>
      </c>
      <c r="W18" s="145">
        <f t="shared" si="10"/>
        <v>8</v>
      </c>
      <c r="X18" s="145">
        <f t="shared" si="10"/>
        <v>7</v>
      </c>
      <c r="Y18" s="145">
        <f t="shared" si="10"/>
        <v>8</v>
      </c>
      <c r="Z18" s="145">
        <f t="shared" si="10"/>
        <v>10</v>
      </c>
      <c r="AA18" s="145">
        <f t="shared" si="10"/>
        <v>8</v>
      </c>
      <c r="AB18" s="145">
        <f t="shared" si="10"/>
        <v>8</v>
      </c>
      <c r="AC18" s="146"/>
      <c r="AD18" s="145"/>
      <c r="AE18" s="145"/>
      <c r="AF18" s="145"/>
      <c r="AG18" s="145">
        <f>AD17+AE17+AF17+AG17</f>
        <v>8</v>
      </c>
      <c r="AH18" s="145">
        <f t="shared" ref="AH18:AO18" si="11">AE17+AF17+AG17+AH17</f>
        <v>7</v>
      </c>
      <c r="AI18" s="145">
        <f t="shared" si="11"/>
        <v>7</v>
      </c>
      <c r="AJ18" s="145">
        <f t="shared" si="11"/>
        <v>1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0.33333333333333326</v>
      </c>
      <c r="E19" s="148"/>
      <c r="F19" s="148" t="s">
        <v>108</v>
      </c>
      <c r="G19" s="149">
        <f>DIRECCIONALIDAD!J20/100</f>
        <v>0.66666666666666652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1</v>
      </c>
      <c r="Q19" s="148"/>
      <c r="R19" s="148"/>
      <c r="S19" s="148"/>
      <c r="T19" s="148" t="s">
        <v>108</v>
      </c>
      <c r="U19" s="149">
        <f>DIRECCIONALIDAD!J23/100</f>
        <v>0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0.875</v>
      </c>
      <c r="AG19" s="148"/>
      <c r="AH19" s="148"/>
      <c r="AI19" s="148"/>
      <c r="AJ19" s="148" t="s">
        <v>108</v>
      </c>
      <c r="AK19" s="149">
        <f>DIRECCIONALIDAD!J26/100</f>
        <v>0.125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32</v>
      </c>
      <c r="AV19" s="90">
        <f t="shared" si="15"/>
        <v>34</v>
      </c>
      <c r="AW19" s="90">
        <f t="shared" si="15"/>
        <v>31</v>
      </c>
      <c r="AX19" s="90">
        <f t="shared" si="15"/>
        <v>26</v>
      </c>
      <c r="AY19" s="90">
        <f t="shared" si="15"/>
        <v>26</v>
      </c>
      <c r="AZ19" s="90">
        <f t="shared" si="15"/>
        <v>28</v>
      </c>
      <c r="BA19" s="90">
        <f t="shared" si="15"/>
        <v>30</v>
      </c>
      <c r="BB19" s="90"/>
      <c r="BC19" s="90"/>
      <c r="BD19" s="90"/>
      <c r="BE19" s="90">
        <f t="shared" ref="BE19:BQ19" si="16">P22</f>
        <v>16</v>
      </c>
      <c r="BF19" s="90">
        <f t="shared" si="16"/>
        <v>18</v>
      </c>
      <c r="BG19" s="90">
        <f t="shared" si="16"/>
        <v>18</v>
      </c>
      <c r="BH19" s="90">
        <f t="shared" si="16"/>
        <v>18</v>
      </c>
      <c r="BI19" s="90">
        <f t="shared" si="16"/>
        <v>23</v>
      </c>
      <c r="BJ19" s="90">
        <f t="shared" si="16"/>
        <v>19</v>
      </c>
      <c r="BK19" s="90">
        <f t="shared" si="16"/>
        <v>16</v>
      </c>
      <c r="BL19" s="90">
        <f t="shared" si="16"/>
        <v>12</v>
      </c>
      <c r="BM19" s="90">
        <f t="shared" si="16"/>
        <v>6</v>
      </c>
      <c r="BN19" s="90">
        <f t="shared" si="16"/>
        <v>6</v>
      </c>
      <c r="BO19" s="90">
        <f t="shared" si="16"/>
        <v>13</v>
      </c>
      <c r="BP19" s="90">
        <f t="shared" si="16"/>
        <v>13</v>
      </c>
      <c r="BQ19" s="90">
        <f t="shared" si="16"/>
        <v>15</v>
      </c>
      <c r="BR19" s="90"/>
      <c r="BS19" s="90"/>
      <c r="BT19" s="90"/>
      <c r="BU19" s="90">
        <f t="shared" ref="BU19:CC19" si="17">AG22</f>
        <v>5</v>
      </c>
      <c r="BV19" s="90">
        <f t="shared" si="17"/>
        <v>3</v>
      </c>
      <c r="BW19" s="90">
        <f t="shared" si="17"/>
        <v>2</v>
      </c>
      <c r="BX19" s="90">
        <f t="shared" si="17"/>
        <v>0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103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44</v>
      </c>
      <c r="AV20" s="90">
        <f t="shared" si="18"/>
        <v>47</v>
      </c>
      <c r="AW20" s="90">
        <f t="shared" si="18"/>
        <v>42</v>
      </c>
      <c r="AX20" s="90">
        <f t="shared" si="18"/>
        <v>34</v>
      </c>
      <c r="AY20" s="90">
        <f t="shared" si="18"/>
        <v>33</v>
      </c>
      <c r="AZ20" s="90">
        <f t="shared" si="18"/>
        <v>33</v>
      </c>
      <c r="BA20" s="90">
        <f t="shared" si="18"/>
        <v>34</v>
      </c>
      <c r="BB20" s="90"/>
      <c r="BC20" s="90"/>
      <c r="BD20" s="90"/>
      <c r="BE20" s="90">
        <f t="shared" ref="BE20:BQ20" si="19">P30</f>
        <v>29</v>
      </c>
      <c r="BF20" s="90">
        <f t="shared" si="19"/>
        <v>28</v>
      </c>
      <c r="BG20" s="90">
        <f t="shared" si="19"/>
        <v>29</v>
      </c>
      <c r="BH20" s="90">
        <f t="shared" si="19"/>
        <v>31</v>
      </c>
      <c r="BI20" s="90">
        <f t="shared" si="19"/>
        <v>38</v>
      </c>
      <c r="BJ20" s="90">
        <f t="shared" si="19"/>
        <v>32</v>
      </c>
      <c r="BK20" s="90">
        <f t="shared" si="19"/>
        <v>26</v>
      </c>
      <c r="BL20" s="90">
        <f t="shared" si="19"/>
        <v>20</v>
      </c>
      <c r="BM20" s="90">
        <f t="shared" si="19"/>
        <v>13</v>
      </c>
      <c r="BN20" s="90">
        <f t="shared" si="19"/>
        <v>14</v>
      </c>
      <c r="BO20" s="90">
        <f t="shared" si="19"/>
        <v>23</v>
      </c>
      <c r="BP20" s="90">
        <f t="shared" si="19"/>
        <v>21</v>
      </c>
      <c r="BQ20" s="90">
        <f t="shared" si="19"/>
        <v>23</v>
      </c>
      <c r="BR20" s="90"/>
      <c r="BS20" s="90"/>
      <c r="BT20" s="90"/>
      <c r="BU20" s="90">
        <f t="shared" ref="BU20:CC20" si="20">AG30</f>
        <v>14</v>
      </c>
      <c r="BV20" s="90">
        <f t="shared" si="20"/>
        <v>11</v>
      </c>
      <c r="BW20" s="90">
        <f t="shared" si="20"/>
        <v>9</v>
      </c>
      <c r="BX20" s="90">
        <f t="shared" si="20"/>
        <v>1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'G-3'!F10</f>
        <v>7</v>
      </c>
      <c r="C21" s="145">
        <f>'G-3'!F11</f>
        <v>9</v>
      </c>
      <c r="D21" s="145">
        <f>'G-3'!F12</f>
        <v>10</v>
      </c>
      <c r="E21" s="145">
        <f>'G-3'!F13</f>
        <v>6</v>
      </c>
      <c r="F21" s="145">
        <f>'G-3'!F14</f>
        <v>9</v>
      </c>
      <c r="G21" s="145">
        <f>'G-3'!F15</f>
        <v>6</v>
      </c>
      <c r="H21" s="145">
        <f>'G-3'!F16</f>
        <v>5</v>
      </c>
      <c r="I21" s="145">
        <f>'G-3'!F17</f>
        <v>6</v>
      </c>
      <c r="J21" s="145">
        <f>'G-3'!F18</f>
        <v>11</v>
      </c>
      <c r="K21" s="145">
        <f>'G-3'!F19</f>
        <v>8</v>
      </c>
      <c r="L21" s="146"/>
      <c r="M21" s="145">
        <f>'G-3'!F20</f>
        <v>4</v>
      </c>
      <c r="N21" s="145">
        <f>'G-3'!F21</f>
        <v>4</v>
      </c>
      <c r="O21" s="145">
        <f>'G-3'!F22</f>
        <v>5</v>
      </c>
      <c r="P21" s="145">
        <f>'G-3'!M10</f>
        <v>3</v>
      </c>
      <c r="Q21" s="145">
        <f>'G-3'!M11</f>
        <v>6</v>
      </c>
      <c r="R21" s="145">
        <f>'G-3'!M12</f>
        <v>4</v>
      </c>
      <c r="S21" s="145">
        <f>'G-3'!M13</f>
        <v>5</v>
      </c>
      <c r="T21" s="145">
        <f>'G-3'!M14</f>
        <v>8</v>
      </c>
      <c r="U21" s="145">
        <f>'G-3'!M15</f>
        <v>2</v>
      </c>
      <c r="V21" s="145">
        <f>'G-3'!M16</f>
        <v>1</v>
      </c>
      <c r="W21" s="145">
        <f>'G-3'!M17</f>
        <v>1</v>
      </c>
      <c r="X21" s="145">
        <f>'G-3'!M18</f>
        <v>2</v>
      </c>
      <c r="Y21" s="145">
        <f>'G-3'!M19</f>
        <v>2</v>
      </c>
      <c r="Z21" s="145">
        <f>'G-3'!M20</f>
        <v>8</v>
      </c>
      <c r="AA21" s="145">
        <f>'G-3'!M21</f>
        <v>1</v>
      </c>
      <c r="AB21" s="145">
        <f>'G-3'!M22</f>
        <v>4</v>
      </c>
      <c r="AC21" s="146"/>
      <c r="AD21" s="145">
        <f>'G-3'!T10</f>
        <v>2</v>
      </c>
      <c r="AE21" s="145">
        <f>'G-3'!T11</f>
        <v>1</v>
      </c>
      <c r="AF21" s="145">
        <f>'G-3'!T12</f>
        <v>2</v>
      </c>
      <c r="AG21" s="145">
        <f>'G-3'!T13</f>
        <v>0</v>
      </c>
      <c r="AH21" s="145">
        <f>'G-3'!T14</f>
        <v>0</v>
      </c>
      <c r="AI21" s="145">
        <f>'G-3'!T15</f>
        <v>0</v>
      </c>
      <c r="AJ21" s="145">
        <f>'G-3'!T16</f>
        <v>0</v>
      </c>
      <c r="AK21" s="145">
        <f>'G-3'!T17</f>
        <v>0</v>
      </c>
      <c r="AL21" s="145">
        <f>'G-3'!T18</f>
        <v>0</v>
      </c>
      <c r="AM21" s="145">
        <f>'G-3'!T19</f>
        <v>0</v>
      </c>
      <c r="AN21" s="145">
        <f>'G-3'!T20</f>
        <v>0</v>
      </c>
      <c r="AO21" s="145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32</v>
      </c>
      <c r="F22" s="145">
        <f t="shared" ref="F22:K22" si="21">C21+D21+E21+F21</f>
        <v>34</v>
      </c>
      <c r="G22" s="145">
        <f t="shared" si="21"/>
        <v>31</v>
      </c>
      <c r="H22" s="145">
        <f t="shared" si="21"/>
        <v>26</v>
      </c>
      <c r="I22" s="145">
        <f t="shared" si="21"/>
        <v>26</v>
      </c>
      <c r="J22" s="145">
        <f t="shared" si="21"/>
        <v>28</v>
      </c>
      <c r="K22" s="145">
        <f t="shared" si="21"/>
        <v>30</v>
      </c>
      <c r="L22" s="146"/>
      <c r="M22" s="145"/>
      <c r="N22" s="145"/>
      <c r="O22" s="145"/>
      <c r="P22" s="145">
        <f>M21+N21+O21+P21</f>
        <v>16</v>
      </c>
      <c r="Q22" s="145">
        <f t="shared" ref="Q22:AB22" si="22">N21+O21+P21+Q21</f>
        <v>18</v>
      </c>
      <c r="R22" s="145">
        <f t="shared" si="22"/>
        <v>18</v>
      </c>
      <c r="S22" s="145">
        <f t="shared" si="22"/>
        <v>18</v>
      </c>
      <c r="T22" s="145">
        <f t="shared" si="22"/>
        <v>23</v>
      </c>
      <c r="U22" s="145">
        <f t="shared" si="22"/>
        <v>19</v>
      </c>
      <c r="V22" s="145">
        <f t="shared" si="22"/>
        <v>16</v>
      </c>
      <c r="W22" s="145">
        <f t="shared" si="22"/>
        <v>12</v>
      </c>
      <c r="X22" s="145">
        <f t="shared" si="22"/>
        <v>6</v>
      </c>
      <c r="Y22" s="145">
        <f t="shared" si="22"/>
        <v>6</v>
      </c>
      <c r="Z22" s="145">
        <f t="shared" si="22"/>
        <v>13</v>
      </c>
      <c r="AA22" s="145">
        <f t="shared" si="22"/>
        <v>13</v>
      </c>
      <c r="AB22" s="145">
        <f t="shared" si="22"/>
        <v>15</v>
      </c>
      <c r="AC22" s="146"/>
      <c r="AD22" s="145"/>
      <c r="AE22" s="145"/>
      <c r="AF22" s="145"/>
      <c r="AG22" s="145">
        <f>AD21+AE21+AF21+AG21</f>
        <v>5</v>
      </c>
      <c r="AH22" s="145">
        <f t="shared" ref="AH22:AO22" si="23">AE21+AF21+AG21+AH21</f>
        <v>3</v>
      </c>
      <c r="AI22" s="145">
        <f t="shared" si="23"/>
        <v>2</v>
      </c>
      <c r="AJ22" s="145">
        <f t="shared" si="23"/>
        <v>0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1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0.95652173913043481</v>
      </c>
      <c r="V23" s="148"/>
      <c r="W23" s="148"/>
      <c r="X23" s="148"/>
      <c r="Y23" s="148" t="s">
        <v>109</v>
      </c>
      <c r="Z23" s="149">
        <f>DIRECCIONALIDAD!J33/100</f>
        <v>4.3478260869565216E-2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1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103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103</v>
      </c>
      <c r="U28" s="233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9</v>
      </c>
      <c r="C29" s="145">
        <f t="shared" ref="C29:K29" si="24">C13+C17+C21+C25</f>
        <v>12</v>
      </c>
      <c r="D29" s="145">
        <f t="shared" si="24"/>
        <v>16</v>
      </c>
      <c r="E29" s="145">
        <f t="shared" si="24"/>
        <v>7</v>
      </c>
      <c r="F29" s="145">
        <f t="shared" si="24"/>
        <v>12</v>
      </c>
      <c r="G29" s="145">
        <f t="shared" si="24"/>
        <v>7</v>
      </c>
      <c r="H29" s="145">
        <f t="shared" si="24"/>
        <v>8</v>
      </c>
      <c r="I29" s="145">
        <f t="shared" si="24"/>
        <v>6</v>
      </c>
      <c r="J29" s="145">
        <f t="shared" si="24"/>
        <v>12</v>
      </c>
      <c r="K29" s="145">
        <f t="shared" si="24"/>
        <v>8</v>
      </c>
      <c r="L29" s="146"/>
      <c r="M29" s="145">
        <f>M13+M17+M21+M25</f>
        <v>11</v>
      </c>
      <c r="N29" s="145">
        <f t="shared" ref="N29:AB29" si="25">N13+N17+N21+N25</f>
        <v>7</v>
      </c>
      <c r="O29" s="145">
        <f t="shared" si="25"/>
        <v>7</v>
      </c>
      <c r="P29" s="145">
        <f t="shared" si="25"/>
        <v>4</v>
      </c>
      <c r="Q29" s="145">
        <f t="shared" si="25"/>
        <v>10</v>
      </c>
      <c r="R29" s="145">
        <f t="shared" si="25"/>
        <v>8</v>
      </c>
      <c r="S29" s="145">
        <f t="shared" si="25"/>
        <v>9</v>
      </c>
      <c r="T29" s="145">
        <f t="shared" si="25"/>
        <v>11</v>
      </c>
      <c r="U29" s="145">
        <f t="shared" si="25"/>
        <v>4</v>
      </c>
      <c r="V29" s="145">
        <f t="shared" si="25"/>
        <v>2</v>
      </c>
      <c r="W29" s="145">
        <f t="shared" si="25"/>
        <v>3</v>
      </c>
      <c r="X29" s="145">
        <f t="shared" si="25"/>
        <v>4</v>
      </c>
      <c r="Y29" s="145">
        <f t="shared" si="25"/>
        <v>5</v>
      </c>
      <c r="Z29" s="145">
        <f t="shared" si="25"/>
        <v>11</v>
      </c>
      <c r="AA29" s="145">
        <f t="shared" si="25"/>
        <v>1</v>
      </c>
      <c r="AB29" s="145">
        <f t="shared" si="25"/>
        <v>6</v>
      </c>
      <c r="AC29" s="146"/>
      <c r="AD29" s="145">
        <f>AD13+AD17+AD21+AD25</f>
        <v>3</v>
      </c>
      <c r="AE29" s="145">
        <f t="shared" ref="AE29:AO29" si="26">AE13+AE17+AE21+AE25</f>
        <v>2</v>
      </c>
      <c r="AF29" s="145">
        <f t="shared" si="26"/>
        <v>8</v>
      </c>
      <c r="AG29" s="145">
        <f t="shared" si="26"/>
        <v>1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44</v>
      </c>
      <c r="F30" s="145">
        <f t="shared" ref="F30:K30" si="27">C29+D29+E29+F29</f>
        <v>47</v>
      </c>
      <c r="G30" s="145">
        <f t="shared" si="27"/>
        <v>42</v>
      </c>
      <c r="H30" s="145">
        <f t="shared" si="27"/>
        <v>34</v>
      </c>
      <c r="I30" s="145">
        <f t="shared" si="27"/>
        <v>33</v>
      </c>
      <c r="J30" s="145">
        <f t="shared" si="27"/>
        <v>33</v>
      </c>
      <c r="K30" s="145">
        <f t="shared" si="27"/>
        <v>34</v>
      </c>
      <c r="L30" s="146"/>
      <c r="M30" s="145"/>
      <c r="N30" s="145"/>
      <c r="O30" s="145"/>
      <c r="P30" s="145">
        <f>M29+N29+O29+P29</f>
        <v>29</v>
      </c>
      <c r="Q30" s="145">
        <f t="shared" ref="Q30:AB30" si="28">N29+O29+P29+Q29</f>
        <v>28</v>
      </c>
      <c r="R30" s="145">
        <f t="shared" si="28"/>
        <v>29</v>
      </c>
      <c r="S30" s="145">
        <f t="shared" si="28"/>
        <v>31</v>
      </c>
      <c r="T30" s="145">
        <f t="shared" si="28"/>
        <v>38</v>
      </c>
      <c r="U30" s="145">
        <f t="shared" si="28"/>
        <v>32</v>
      </c>
      <c r="V30" s="145">
        <f t="shared" si="28"/>
        <v>26</v>
      </c>
      <c r="W30" s="145">
        <f t="shared" si="28"/>
        <v>20</v>
      </c>
      <c r="X30" s="145">
        <f t="shared" si="28"/>
        <v>13</v>
      </c>
      <c r="Y30" s="145">
        <f t="shared" si="28"/>
        <v>14</v>
      </c>
      <c r="Z30" s="145">
        <f t="shared" si="28"/>
        <v>23</v>
      </c>
      <c r="AA30" s="145">
        <f t="shared" si="28"/>
        <v>21</v>
      </c>
      <c r="AB30" s="145">
        <f t="shared" si="28"/>
        <v>23</v>
      </c>
      <c r="AC30" s="146"/>
      <c r="AD30" s="145"/>
      <c r="AE30" s="145"/>
      <c r="AF30" s="145"/>
      <c r="AG30" s="145">
        <f>AD29+AE29+AF29+AG29</f>
        <v>14</v>
      </c>
      <c r="AH30" s="145">
        <f t="shared" ref="AH30:AO30" si="29">AE29+AF29+AG29+AH29</f>
        <v>11</v>
      </c>
      <c r="AI30" s="145">
        <f t="shared" si="29"/>
        <v>9</v>
      </c>
      <c r="AJ30" s="145">
        <f t="shared" si="29"/>
        <v>1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2020-05-19T17:51:02Z</dcterms:modified>
</cp:coreProperties>
</file>